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ras\Desktop\easiest-game-ever-master\"/>
    </mc:Choice>
  </mc:AlternateContent>
  <xr:revisionPtr revIDLastSave="0" documentId="13_ncr:1_{5D3BDE86-B3D7-4565-89E5-B051BC5F13BD}" xr6:coauthVersionLast="46" xr6:coauthVersionMax="46" xr10:uidLastSave="{00000000-0000-0000-0000-000000000000}"/>
  <bookViews>
    <workbookView minimized="1" xWindow="5190" yWindow="2820" windowWidth="10770" windowHeight="6570" xr2:uid="{C30BBEE9-D6B0-4EA7-9A1D-665D1659792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" i="1" l="1"/>
  <c r="AJ3" i="1"/>
  <c r="AH2" i="1"/>
  <c r="AH3" i="1"/>
  <c r="AH4" i="1"/>
  <c r="AJ4" i="1" s="1"/>
  <c r="AO4" i="1" s="1"/>
  <c r="AH5" i="1"/>
  <c r="AJ5" i="1" s="1"/>
  <c r="AH6" i="1"/>
  <c r="AJ6" i="1" s="1"/>
  <c r="AH7" i="1"/>
  <c r="AJ7" i="1" s="1"/>
  <c r="AO7" i="1" s="1"/>
  <c r="AH8" i="1"/>
  <c r="AJ8" i="1" s="1"/>
  <c r="AO8" i="1" s="1"/>
  <c r="AH9" i="1"/>
  <c r="AJ9" i="1" s="1"/>
  <c r="AH10" i="1"/>
  <c r="AJ10" i="1" s="1"/>
  <c r="AH11" i="1"/>
  <c r="AJ11" i="1" s="1"/>
  <c r="AH12" i="1"/>
  <c r="AH13" i="1"/>
  <c r="AJ13" i="1" s="1"/>
  <c r="AH14" i="1"/>
  <c r="AJ14" i="1" s="1"/>
  <c r="AO14" i="1" s="1"/>
  <c r="AH15" i="1"/>
  <c r="AJ15" i="1" s="1"/>
  <c r="AO15" i="1" s="1"/>
  <c r="AH16" i="1"/>
  <c r="AJ16" i="1" s="1"/>
  <c r="AO16" i="1" s="1"/>
  <c r="AH17" i="1"/>
  <c r="AJ17" i="1" s="1"/>
  <c r="AO17" i="1" s="1"/>
  <c r="AH18" i="1"/>
  <c r="AJ18" i="1" s="1"/>
  <c r="AH19" i="1"/>
  <c r="AJ19" i="1" s="1"/>
  <c r="AH20" i="1"/>
  <c r="AJ20" i="1" s="1"/>
  <c r="AO20" i="1" s="1"/>
  <c r="AH21" i="1"/>
  <c r="AH22" i="1"/>
  <c r="AJ22" i="1" s="1"/>
  <c r="AO22" i="1" s="1"/>
  <c r="AH23" i="1"/>
  <c r="AJ23" i="1" s="1"/>
  <c r="AO23" i="1" s="1"/>
  <c r="AH24" i="1"/>
  <c r="AJ24" i="1" s="1"/>
  <c r="AO24" i="1" s="1"/>
  <c r="AH25" i="1"/>
  <c r="AJ25" i="1" s="1"/>
  <c r="AO25" i="1" s="1"/>
  <c r="AH26" i="1"/>
  <c r="AJ26" i="1" s="1"/>
  <c r="AH27" i="1"/>
  <c r="AJ27" i="1" s="1"/>
  <c r="AH28" i="1"/>
  <c r="AJ28" i="1" s="1"/>
  <c r="AO28" i="1" s="1"/>
  <c r="AH29" i="1"/>
  <c r="AJ29" i="1" s="1"/>
  <c r="AH30" i="1"/>
  <c r="AJ30" i="1" s="1"/>
  <c r="AH31" i="1"/>
  <c r="AJ31" i="1" s="1"/>
  <c r="AO31" i="1" s="1"/>
  <c r="AH32" i="1"/>
  <c r="AJ32" i="1" s="1"/>
  <c r="AO32" i="1" s="1"/>
  <c r="AH33" i="1"/>
  <c r="AJ33" i="1" s="1"/>
  <c r="AI3" i="1"/>
  <c r="AI4" i="1"/>
  <c r="AI5" i="1"/>
  <c r="AI6" i="1"/>
  <c r="AI7" i="1"/>
  <c r="AI8" i="1"/>
  <c r="AI9" i="1"/>
  <c r="AI11" i="1"/>
  <c r="AI12" i="1"/>
  <c r="AI13" i="1"/>
  <c r="AI14" i="1"/>
  <c r="AI15" i="1"/>
  <c r="AI16" i="1"/>
  <c r="AI17" i="1"/>
  <c r="AI19" i="1"/>
  <c r="AI20" i="1"/>
  <c r="AI21" i="1"/>
  <c r="AI22" i="1"/>
  <c r="AI23" i="1"/>
  <c r="AI24" i="1"/>
  <c r="AI25" i="1"/>
  <c r="AI27" i="1"/>
  <c r="AI28" i="1"/>
  <c r="AI29" i="1"/>
  <c r="AI30" i="1"/>
  <c r="AI31" i="1"/>
  <c r="AI32" i="1"/>
  <c r="AI3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O30" i="1" l="1"/>
  <c r="AO6" i="1"/>
  <c r="AO29" i="1"/>
  <c r="AO5" i="1"/>
  <c r="AH34" i="1"/>
  <c r="AJ12" i="1"/>
  <c r="AO12" i="1" s="1"/>
  <c r="AO13" i="1"/>
  <c r="AJ21" i="1"/>
  <c r="AO21" i="1" s="1"/>
  <c r="AO33" i="1"/>
  <c r="AO9" i="1"/>
  <c r="AI26" i="1"/>
  <c r="AI18" i="1"/>
  <c r="AI10" i="1"/>
  <c r="AI2" i="1"/>
  <c r="AO27" i="1"/>
  <c r="AO19" i="1"/>
  <c r="AO11" i="1"/>
  <c r="AO3" i="1"/>
  <c r="AO26" i="1"/>
  <c r="AO18" i="1"/>
  <c r="AO10" i="1"/>
  <c r="AO2" i="1"/>
  <c r="AI34" i="1" l="1"/>
</calcChain>
</file>

<file path=xl/sharedStrings.xml><?xml version="1.0" encoding="utf-8"?>
<sst xmlns="http://schemas.openxmlformats.org/spreadsheetml/2006/main" count="49" uniqueCount="49">
  <si>
    <t>Bundestag</t>
  </si>
  <si>
    <t>Baden-Württemberg</t>
  </si>
  <si>
    <t>Hamburg</t>
  </si>
  <si>
    <t>Sachsen</t>
  </si>
  <si>
    <t>Bayern</t>
  </si>
  <si>
    <t>Berlin</t>
  </si>
  <si>
    <t>Brandenburg</t>
  </si>
  <si>
    <t>Bremen</t>
  </si>
  <si>
    <t>Hessen</t>
  </si>
  <si>
    <t>Mecklenburg-Vorpommern</t>
  </si>
  <si>
    <t>Niedersachsen</t>
  </si>
  <si>
    <t>Nordrhein-Westfalen</t>
  </si>
  <si>
    <t>Rheinland-Pfalz</t>
  </si>
  <si>
    <t>Saarland</t>
  </si>
  <si>
    <t>Sachsen-Anhalt</t>
  </si>
  <si>
    <t>Schleswig-Holstein</t>
  </si>
  <si>
    <t>Thüringen</t>
  </si>
  <si>
    <t>Gewichtet</t>
  </si>
  <si>
    <t>*</t>
  </si>
  <si>
    <t>https://www.dwds.de/r/plot/?view=1&amp;corpus=zeitungen&amp;norm=date%2Bclass&amp;smooth=spline&amp;genres=0&amp;grand=1&amp;slice=1&amp;prune=0&amp;window=3&amp;wbase=0&amp;logavg=0&amp;logscale=0&amp;xrange=1946%3A2020&amp;q1=Superwahljahr</t>
  </si>
  <si>
    <t>Frequenz</t>
  </si>
  <si>
    <t>sueddeutsche</t>
  </si>
  <si>
    <t>Landtagswahlen</t>
  </si>
  <si>
    <t>wikipedia</t>
  </si>
  <si>
    <t>absolut Treffer  Zeitkorpus DWDS</t>
  </si>
  <si>
    <t>Europäisches Parlament</t>
  </si>
  <si>
    <t>alle Parlamente</t>
  </si>
  <si>
    <t>Bundestag/Volkskammer</t>
  </si>
  <si>
    <t>Gewichtung</t>
  </si>
  <si>
    <t>Kommunal</t>
  </si>
  <si>
    <t>Landtag</t>
  </si>
  <si>
    <t>Europaparlament</t>
  </si>
  <si>
    <t>Schwellwert</t>
  </si>
  <si>
    <t>*nur demokratische Wahlen; Kommunalwahl nur in Flächenstaaten berücksichtigt.</t>
  </si>
  <si>
    <t>Supertest</t>
  </si>
  <si>
    <t>Kommunalwahlen pro Land</t>
  </si>
  <si>
    <t>Baden-Württemberg2</t>
  </si>
  <si>
    <t>Bayern3</t>
  </si>
  <si>
    <t>Brandenburg4</t>
  </si>
  <si>
    <t>Hessen5</t>
  </si>
  <si>
    <t>Mecklenburg-Vorpommern6</t>
  </si>
  <si>
    <t>Niedersachsen7</t>
  </si>
  <si>
    <t>Nordrhein-Westfalen8</t>
  </si>
  <si>
    <t>Rheinland-Pfalz9</t>
  </si>
  <si>
    <t>Saarland10</t>
  </si>
  <si>
    <t>Sachsen11</t>
  </si>
  <si>
    <t>Sachsen-Anhalt12</t>
  </si>
  <si>
    <t>Schleswig-Holstein13</t>
  </si>
  <si>
    <t>Thüringen14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</si>
</sst>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" fontId="0" fillId="0" borderId="0" xfId="0" applyNumberFormat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9" fontId="0" fillId="0" borderId="1" xfId="0" applyNumberFormat="1" applyBorder="1"/>
    <xf numFmtId="0" fontId="0" fillId="0" borderId="0" xfId="0" applyAlignment="1">
      <alignment vertical="center"/>
    </xf>
  </cellXfs>
  <cellStyles count="1">
    <cellStyle name="Standard" xfId="0" builtinId="0"/>
  </cellStyles>
  <dxfs count="19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0" formatCode="General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006A23-CC27-44E8-8A57-EA2D6DEDDC24}" name="Tabelle1" displayName="Tabelle1" ref="A1:AO33" totalsRowShown="0">
  <autoFilter ref="A1:AO33" xr:uid="{73DC8C58-B8ED-40AF-8241-35B7262938DA}"/>
  <tableColumns count="41">
    <tableColumn id="1" xr3:uid="{A9C69B1D-6C08-431D-8585-497CA7614E4E}" name="*">
      <calculatedColumnFormula>A1+1</calculatedColumnFormula>
    </tableColumn>
    <tableColumn id="2" xr3:uid="{928737D3-AAB6-4D0F-A890-2ABE9D3D46C4}" name="Europäisches Parlament"/>
    <tableColumn id="3" xr3:uid="{DFEFEE7C-1D72-456A-9B39-CE21CA9A1396}" name="Bundestag/Volkskammer"/>
    <tableColumn id="30" xr3:uid="{64016894-380B-46C9-B349-F989AB4B6380}" name="Hessen" dataDxfId="12"/>
    <tableColumn id="31" xr3:uid="{9A894294-B5C4-4B51-8D7F-107A662134B4}" name="Baden-Württemberg" dataDxfId="11"/>
    <tableColumn id="32" xr3:uid="{1473C51D-66E7-4E6F-A6FE-F11285975C0B}" name="Bayern" dataDxfId="10"/>
    <tableColumn id="33" xr3:uid="{BD09B0D3-160A-435F-A48E-9ED53784D6E7}" name="Brandenburg" dataDxfId="9"/>
    <tableColumn id="34" xr3:uid="{1676530F-6182-43E4-9E4F-47C2DD605877}" name="Mecklenburg-Vorpommern" dataDxfId="8"/>
    <tableColumn id="35" xr3:uid="{7DD52954-0FF6-4088-BF08-DDBD6F64FC9F}" name="Niedersachsen" dataDxfId="7"/>
    <tableColumn id="36" xr3:uid="{C0F97CC7-DAF8-416C-A14E-7D8C393008EC}" name="Nordrhein-Westfalen" dataDxfId="6"/>
    <tableColumn id="37" xr3:uid="{D87A0AAD-FABA-4621-A6B4-7181E0C543E0}" name="Rheinland-Pfalz" dataDxfId="5"/>
    <tableColumn id="38" xr3:uid="{316A3765-3ED6-4B72-A59C-00915B9CAB97}" name="Saarland" dataDxfId="4"/>
    <tableColumn id="39" xr3:uid="{9C8B4BC7-E922-410E-8A19-81653DB1CE65}" name="Sachsen" dataDxfId="3"/>
    <tableColumn id="40" xr3:uid="{3BFCD4AB-E0BC-4D74-870D-93BAE4172286}" name="Sachsen-Anhalt" dataDxfId="2"/>
    <tableColumn id="41" xr3:uid="{CD4AD134-7BEA-4409-AB3C-C7E854721D91}" name="Schleswig-Holstein" dataDxfId="1"/>
    <tableColumn id="42" xr3:uid="{DD0113A3-52EB-47B5-8ACF-A7E46285B06D}" name="Thüringen" dataDxfId="0"/>
    <tableColumn id="4" xr3:uid="{342CA20F-E350-4F75-9796-465DF3575628}" name="Kommunalwahlen pro Land"/>
    <tableColumn id="5" xr3:uid="{5F3CEE29-C37C-47D8-B356-A51594A7E4C2}" name="Baden-Württemberg2"/>
    <tableColumn id="6" xr3:uid="{60C84E16-EDAB-4C33-99CD-272299E6A30C}" name="Bayern3"/>
    <tableColumn id="7" xr3:uid="{AD862360-6C0E-4B98-A5E7-2C8150BB1FA7}" name="Berlin"/>
    <tableColumn id="8" xr3:uid="{5F1882AF-FD54-40B4-9D7E-27845DE762BA}" name="Brandenburg4"/>
    <tableColumn id="9" xr3:uid="{8EC15BEC-5977-442D-BB55-2B784FDD3337}" name="Bremen"/>
    <tableColumn id="10" xr3:uid="{11D5B2F9-8560-4053-ACF0-75AD0EBFD7C9}" name="Hamburg"/>
    <tableColumn id="11" xr3:uid="{C6EC7520-BAC3-4960-8620-4A3E678A6D10}" name="Hessen5"/>
    <tableColumn id="12" xr3:uid="{16743A5B-3AC8-4853-A392-55E9E1DEFBA1}" name="Mecklenburg-Vorpommern6"/>
    <tableColumn id="13" xr3:uid="{4236FB45-451A-49C6-BBA6-EDFE7386D780}" name="Niedersachsen7"/>
    <tableColumn id="14" xr3:uid="{C39FE1F8-2054-4A82-88DC-B76A9C8CB7C9}" name="Nordrhein-Westfalen8"/>
    <tableColumn id="15" xr3:uid="{F6C27F6F-4BE6-405A-A4B5-09969768A091}" name="Rheinland-Pfalz9"/>
    <tableColumn id="16" xr3:uid="{35C94975-8A74-4BE2-9ED1-8F921464615D}" name="Saarland10"/>
    <tableColumn id="17" xr3:uid="{5D9A8A5B-CB00-4F80-B930-CEC532A8F2F5}" name="Sachsen11"/>
    <tableColumn id="18" xr3:uid="{36097EFF-16EA-43BA-84DF-ADF8414F7182}" name="Sachsen-Anhalt12"/>
    <tableColumn id="19" xr3:uid="{0998EDBB-6E26-4984-A1BC-54F74BBCA6C4}" name="Schleswig-Holstein13"/>
    <tableColumn id="20" xr3:uid="{73F7EC34-9279-4849-ABFF-A7E170636347}" name="Thüringen14"/>
    <tableColumn id="21" xr3:uid="{2E84B79F-DE15-4D87-9AA9-F6A342659E5F}" name="Landtagswahlen" dataDxfId="14">
      <calculatedColumnFormula>SUM(R2:AG2)</calculatedColumnFormula>
    </tableColumn>
    <tableColumn id="22" xr3:uid="{C1DC923A-CDFE-4420-AB5A-2878BF10D746}" name="alle Parlamente" dataDxfId="18">
      <calculatedColumnFormula>SUM(B2:AG2)</calculatedColumnFormula>
    </tableColumn>
    <tableColumn id="23" xr3:uid="{4F70AA45-1E7D-44FE-B621-B6BA5B537041}" name="Gewichtet" dataDxfId="13">
      <calculatedColumnFormula>AH2*AJ$44+AJ$43*Q2+AJ$45*C2+AJ$46*B2</calculatedColumnFormula>
    </tableColumn>
    <tableColumn id="24" xr3:uid="{859A37C1-50E0-4A2D-BB15-5C5ECF69C18D}" name="absolut Treffer  Zeitkorpus DWDS" dataDxfId="17"/>
    <tableColumn id="25" xr3:uid="{5718B5BF-02F9-4944-BBDF-797814CA7A19}" name="Frequenz" dataDxfId="16"/>
    <tableColumn id="26" xr3:uid="{FDFDF5BA-37EE-4CC6-9A78-49BD210EAC1E}" name="sueddeutsche"/>
    <tableColumn id="27" xr3:uid="{86AF40B0-6463-4039-A486-77917CF4CFDD}" name="wikipedia"/>
    <tableColumn id="28" xr3:uid="{A7446332-E804-42E4-9EC9-29D7B1D0BAA2}" name="Supertest" dataDxfId="15">
      <calculatedColumnFormula>IF(Tabelle1[[#This Row],[Gewichtet]]&gt;=AJ$40,1,0)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4F18-9473-4B87-B92B-29D06B218AA5}">
  <dimension ref="A1:BB45"/>
  <sheetViews>
    <sheetView tabSelected="1" zoomScale="85" zoomScaleNormal="85" workbookViewId="0">
      <selection activeCell="AQ23" sqref="AQ23"/>
    </sheetView>
  </sheetViews>
  <sheetFormatPr baseColWidth="10" defaultRowHeight="15" x14ac:dyDescent="0.25"/>
  <cols>
    <col min="1" max="1" width="7.5703125" bestFit="1" customWidth="1"/>
    <col min="2" max="2" width="22.85546875" customWidth="1"/>
    <col min="3" max="3" width="14.85546875" bestFit="1" customWidth="1"/>
    <col min="4" max="16" width="14.85546875" hidden="1" customWidth="1"/>
    <col min="17" max="17" width="24.42578125" bestFit="1" customWidth="1"/>
    <col min="18" max="18" width="17.7109375" hidden="1" customWidth="1"/>
    <col min="19" max="19" width="11.7109375" hidden="1" customWidth="1"/>
    <col min="20" max="20" width="10.85546875" hidden="1" customWidth="1"/>
    <col min="21" max="21" width="17" hidden="1" customWidth="1"/>
    <col min="22" max="22" width="12.5703125" hidden="1" customWidth="1"/>
    <col min="23" max="23" width="13.5703125" hidden="1" customWidth="1"/>
    <col min="24" max="24" width="12" hidden="1" customWidth="1"/>
    <col min="25" max="25" width="17.42578125" hidden="1" customWidth="1"/>
    <col min="26" max="26" width="18.7109375" hidden="1" customWidth="1"/>
    <col min="27" max="27" width="15.42578125" hidden="1" customWidth="1"/>
    <col min="28" max="28" width="15.28515625" hidden="1" customWidth="1"/>
    <col min="29" max="29" width="13.140625" hidden="1" customWidth="1"/>
    <col min="30" max="31" width="12.7109375" hidden="1" customWidth="1"/>
    <col min="32" max="32" width="15" hidden="1" customWidth="1"/>
    <col min="33" max="33" width="14.5703125" hidden="1" customWidth="1"/>
    <col min="34" max="34" width="19" bestFit="1" customWidth="1"/>
    <col min="35" max="35" width="19.5703125" bestFit="1" customWidth="1"/>
    <col min="36" max="36" width="14.85546875" bestFit="1" customWidth="1"/>
    <col min="37" max="37" width="32.42578125" customWidth="1"/>
    <col min="38" max="38" width="9.5703125" customWidth="1"/>
    <col min="39" max="39" width="16" customWidth="1"/>
    <col min="40" max="40" width="11.85546875" customWidth="1"/>
    <col min="42" max="54" width="11.42578125" customWidth="1"/>
  </cols>
  <sheetData>
    <row r="1" spans="1:54" ht="30" x14ac:dyDescent="0.25">
      <c r="A1" s="6" t="s">
        <v>18</v>
      </c>
      <c r="B1" s="7" t="s">
        <v>25</v>
      </c>
      <c r="C1" s="8" t="s">
        <v>27</v>
      </c>
      <c r="D1" t="s">
        <v>8</v>
      </c>
      <c r="E1" t="s">
        <v>1</v>
      </c>
      <c r="F1" t="s">
        <v>4</v>
      </c>
      <c r="G1" t="s">
        <v>6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3</v>
      </c>
      <c r="N1" t="s">
        <v>14</v>
      </c>
      <c r="O1" t="s">
        <v>15</v>
      </c>
      <c r="P1" t="s">
        <v>16</v>
      </c>
      <c r="Q1" s="9" t="s">
        <v>35</v>
      </c>
      <c r="R1" s="9" t="s">
        <v>36</v>
      </c>
      <c r="S1" s="9" t="s">
        <v>37</v>
      </c>
      <c r="T1" s="9" t="s">
        <v>5</v>
      </c>
      <c r="U1" s="9" t="s">
        <v>38</v>
      </c>
      <c r="V1" s="9" t="s">
        <v>7</v>
      </c>
      <c r="W1" s="9" t="s">
        <v>2</v>
      </c>
      <c r="X1" s="9" t="s">
        <v>39</v>
      </c>
      <c r="Y1" s="9" t="s">
        <v>40</v>
      </c>
      <c r="Z1" s="9" t="s">
        <v>41</v>
      </c>
      <c r="AA1" s="9" t="s">
        <v>42</v>
      </c>
      <c r="AB1" s="9" t="s">
        <v>43</v>
      </c>
      <c r="AC1" s="9" t="s">
        <v>44</v>
      </c>
      <c r="AD1" s="9" t="s">
        <v>45</v>
      </c>
      <c r="AE1" s="9" t="s">
        <v>46</v>
      </c>
      <c r="AF1" s="9" t="s">
        <v>47</v>
      </c>
      <c r="AG1" s="9" t="s">
        <v>48</v>
      </c>
      <c r="AH1" s="9" t="s">
        <v>22</v>
      </c>
      <c r="AI1" s="7" t="s">
        <v>26</v>
      </c>
      <c r="AJ1" s="10" t="s">
        <v>17</v>
      </c>
      <c r="AK1" s="9" t="s">
        <v>24</v>
      </c>
      <c r="AL1" s="8" t="s">
        <v>20</v>
      </c>
      <c r="AM1" s="14" t="s">
        <v>21</v>
      </c>
      <c r="AN1" s="13" t="s">
        <v>23</v>
      </c>
      <c r="AO1" s="20" t="s">
        <v>34</v>
      </c>
    </row>
    <row r="2" spans="1:54" x14ac:dyDescent="0.25">
      <c r="A2">
        <v>1990</v>
      </c>
      <c r="B2">
        <v>0</v>
      </c>
      <c r="C2">
        <v>2</v>
      </c>
      <c r="D2" s="15"/>
      <c r="E2" s="15"/>
      <c r="F2" s="15">
        <v>1</v>
      </c>
      <c r="G2" s="15">
        <v>1</v>
      </c>
      <c r="H2" s="15">
        <v>1</v>
      </c>
      <c r="I2" s="15"/>
      <c r="J2" s="15"/>
      <c r="K2" s="15"/>
      <c r="L2" s="15"/>
      <c r="M2" s="15">
        <v>1</v>
      </c>
      <c r="O2" s="15">
        <v>1</v>
      </c>
      <c r="P2" s="15">
        <v>1</v>
      </c>
      <c r="Q2">
        <v>6</v>
      </c>
      <c r="R2">
        <v>0</v>
      </c>
      <c r="S2">
        <v>1</v>
      </c>
      <c r="T2">
        <v>1</v>
      </c>
      <c r="U2">
        <v>1</v>
      </c>
      <c r="V2">
        <v>0</v>
      </c>
      <c r="W2">
        <v>0</v>
      </c>
      <c r="X2">
        <v>0</v>
      </c>
      <c r="Y2">
        <v>1</v>
      </c>
      <c r="Z2">
        <v>1</v>
      </c>
      <c r="AA2">
        <v>1</v>
      </c>
      <c r="AB2">
        <v>0</v>
      </c>
      <c r="AC2">
        <v>1</v>
      </c>
      <c r="AD2">
        <v>1</v>
      </c>
      <c r="AE2">
        <v>1</v>
      </c>
      <c r="AF2">
        <v>0</v>
      </c>
      <c r="AG2">
        <v>1</v>
      </c>
      <c r="AH2">
        <f t="shared" ref="AH2:AH33" si="0">SUM(R2:AG2)</f>
        <v>10</v>
      </c>
      <c r="AI2" s="2">
        <f>SUM(B2:AG2)</f>
        <v>24</v>
      </c>
      <c r="AJ2" s="3">
        <f>AH2*AJ$43+AJ$42*Q2+AJ$44*C2+AJ$45*B2</f>
        <v>16.600000000000001</v>
      </c>
      <c r="AK2" s="5">
        <v>1</v>
      </c>
      <c r="AL2" s="5">
        <v>47</v>
      </c>
      <c r="AM2">
        <v>0</v>
      </c>
      <c r="AN2">
        <v>1</v>
      </c>
      <c r="AO2">
        <f>IF(Tabelle1[[#This Row],[Gewichtet]]&gt;=AJ$39,1,0)</f>
        <v>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BA2" s="15"/>
      <c r="BB2" s="15"/>
    </row>
    <row r="3" spans="1:54" x14ac:dyDescent="0.25">
      <c r="A3">
        <f t="shared" ref="A3:A33" si="1">A2+1</f>
        <v>1991</v>
      </c>
      <c r="B3">
        <v>0</v>
      </c>
      <c r="C3">
        <v>0</v>
      </c>
      <c r="D3" s="15"/>
      <c r="E3" s="15"/>
      <c r="F3" s="15"/>
      <c r="G3" s="15"/>
      <c r="H3" s="15"/>
      <c r="I3" s="15">
        <v>1</v>
      </c>
      <c r="J3" s="15"/>
      <c r="K3" s="15"/>
      <c r="L3" s="15"/>
      <c r="M3" s="15"/>
      <c r="N3" s="15"/>
      <c r="O3" s="15"/>
      <c r="P3" s="15"/>
      <c r="Q3">
        <v>1</v>
      </c>
      <c r="R3">
        <v>0</v>
      </c>
      <c r="S3">
        <v>0</v>
      </c>
      <c r="T3">
        <v>0</v>
      </c>
      <c r="U3">
        <v>0</v>
      </c>
      <c r="V3">
        <v>1</v>
      </c>
      <c r="W3">
        <v>1</v>
      </c>
      <c r="X3">
        <v>1</v>
      </c>
      <c r="Y3">
        <v>0</v>
      </c>
      <c r="Z3">
        <v>0</v>
      </c>
      <c r="AA3">
        <v>0</v>
      </c>
      <c r="AB3">
        <v>1</v>
      </c>
      <c r="AC3">
        <v>0</v>
      </c>
      <c r="AD3">
        <v>0</v>
      </c>
      <c r="AE3">
        <v>0</v>
      </c>
      <c r="AF3">
        <v>0</v>
      </c>
      <c r="AG3">
        <v>0</v>
      </c>
      <c r="AH3">
        <f t="shared" si="0"/>
        <v>4</v>
      </c>
      <c r="AI3" s="2">
        <f>SUM(B3:AG3)</f>
        <v>6</v>
      </c>
      <c r="AJ3" s="3">
        <f>AH3*AJ$43+AJ$42*Q3+AJ$44*C3+AJ$45*B3</f>
        <v>4.0999999999999996</v>
      </c>
      <c r="AK3" s="5">
        <v>2</v>
      </c>
      <c r="AL3" s="5">
        <v>131</v>
      </c>
      <c r="AM3">
        <v>0</v>
      </c>
      <c r="AN3">
        <v>0</v>
      </c>
      <c r="AO3">
        <f>IF(Tabelle1[[#This Row],[Gewichtet]]&gt;=AJ$39,1,0)</f>
        <v>0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</row>
    <row r="4" spans="1:54" x14ac:dyDescent="0.25">
      <c r="A4">
        <f t="shared" si="1"/>
        <v>1992</v>
      </c>
      <c r="B4">
        <v>0</v>
      </c>
      <c r="C4">
        <v>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>
        <v>0</v>
      </c>
      <c r="R4">
        <v>1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1</v>
      </c>
      <c r="AG4">
        <v>0</v>
      </c>
      <c r="AH4">
        <f t="shared" si="0"/>
        <v>2</v>
      </c>
      <c r="AI4" s="2">
        <f>SUM(B4:AG4)</f>
        <v>2</v>
      </c>
      <c r="AJ4" s="3">
        <f>AH4*AJ$43+AJ$42*Q4+AJ$44*C4+AJ$45*B4</f>
        <v>2</v>
      </c>
      <c r="AK4" s="5">
        <v>13</v>
      </c>
      <c r="AL4" s="5">
        <v>138</v>
      </c>
      <c r="AM4">
        <v>0</v>
      </c>
      <c r="AN4">
        <v>0</v>
      </c>
      <c r="AO4">
        <f>IF(Tabelle1[[#This Row],[Gewichtet]]&gt;=AJ$39,1,0)</f>
        <v>0</v>
      </c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</row>
    <row r="5" spans="1:54" x14ac:dyDescent="0.25">
      <c r="A5">
        <f t="shared" si="1"/>
        <v>1993</v>
      </c>
      <c r="B5">
        <v>0</v>
      </c>
      <c r="C5">
        <v>0</v>
      </c>
      <c r="D5" s="15">
        <v>1</v>
      </c>
      <c r="E5" s="15"/>
      <c r="F5" s="15"/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>
        <v>2</v>
      </c>
      <c r="R5">
        <v>0</v>
      </c>
      <c r="S5">
        <v>0</v>
      </c>
      <c r="T5">
        <v>0</v>
      </c>
      <c r="U5">
        <v>0</v>
      </c>
      <c r="V5">
        <v>0</v>
      </c>
      <c r="W5">
        <v>1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f t="shared" si="0"/>
        <v>1</v>
      </c>
      <c r="AI5" s="2">
        <f>SUM(B5:AG5)</f>
        <v>5</v>
      </c>
      <c r="AJ5" s="3">
        <f>AH5*AJ$43+AJ$42*Q5+AJ$44*C5+AJ$45*B5</f>
        <v>1.2</v>
      </c>
      <c r="AK5" s="5">
        <v>361</v>
      </c>
      <c r="AL5" s="5">
        <v>140</v>
      </c>
      <c r="AM5">
        <v>0</v>
      </c>
      <c r="AN5">
        <v>0</v>
      </c>
      <c r="AO5">
        <f>IF(Tabelle1[[#This Row],[Gewichtet]]&gt;=AJ$39,1,0)</f>
        <v>0</v>
      </c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 x14ac:dyDescent="0.25">
      <c r="A6">
        <f t="shared" si="1"/>
        <v>1994</v>
      </c>
      <c r="B6">
        <v>1</v>
      </c>
      <c r="C6">
        <v>1</v>
      </c>
      <c r="D6" s="15"/>
      <c r="E6" s="15">
        <v>1</v>
      </c>
      <c r="F6" s="15"/>
      <c r="G6" s="15"/>
      <c r="H6" s="15">
        <v>1</v>
      </c>
      <c r="I6" s="15"/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>
        <v>9</v>
      </c>
      <c r="R6">
        <v>0</v>
      </c>
      <c r="S6">
        <v>1</v>
      </c>
      <c r="T6">
        <v>0</v>
      </c>
      <c r="U6">
        <v>1</v>
      </c>
      <c r="V6">
        <v>0</v>
      </c>
      <c r="W6">
        <v>0</v>
      </c>
      <c r="X6">
        <v>0</v>
      </c>
      <c r="Y6">
        <v>1</v>
      </c>
      <c r="Z6">
        <v>1</v>
      </c>
      <c r="AA6">
        <v>0</v>
      </c>
      <c r="AB6">
        <v>0</v>
      </c>
      <c r="AC6">
        <v>1</v>
      </c>
      <c r="AD6">
        <v>1</v>
      </c>
      <c r="AE6">
        <v>1</v>
      </c>
      <c r="AF6">
        <v>0</v>
      </c>
      <c r="AG6">
        <v>1</v>
      </c>
      <c r="AH6">
        <f t="shared" si="0"/>
        <v>8</v>
      </c>
      <c r="AI6" s="2">
        <f>SUM(B6:AG6)</f>
        <v>28</v>
      </c>
      <c r="AJ6" s="3">
        <f>AH6*AJ$43+AJ$42*Q6+AJ$44*C6+AJ$45*B6</f>
        <v>13.9</v>
      </c>
      <c r="AK6" s="5">
        <v>624</v>
      </c>
      <c r="AL6" s="5">
        <v>141</v>
      </c>
      <c r="AM6">
        <v>0</v>
      </c>
      <c r="AN6">
        <v>1</v>
      </c>
      <c r="AO6">
        <f>IF(Tabelle1[[#This Row],[Gewichtet]]&gt;=AJ$39,1,0)</f>
        <v>1</v>
      </c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x14ac:dyDescent="0.25">
      <c r="A7">
        <f t="shared" si="1"/>
        <v>1995</v>
      </c>
      <c r="B7">
        <v>0</v>
      </c>
      <c r="C7">
        <v>0</v>
      </c>
      <c r="D7" s="15"/>
      <c r="E7" s="15"/>
      <c r="F7" s="15"/>
      <c r="G7" s="15"/>
      <c r="H7" s="15"/>
      <c r="I7" s="15"/>
      <c r="J7" s="15"/>
      <c r="L7" s="15"/>
      <c r="M7" s="15"/>
      <c r="N7" s="15"/>
      <c r="O7" s="15"/>
      <c r="P7" s="15"/>
      <c r="Q7">
        <v>0</v>
      </c>
      <c r="R7">
        <v>0</v>
      </c>
      <c r="S7">
        <v>0</v>
      </c>
      <c r="T7">
        <v>1</v>
      </c>
      <c r="U7">
        <v>0</v>
      </c>
      <c r="V7">
        <v>1</v>
      </c>
      <c r="W7">
        <v>0</v>
      </c>
      <c r="X7">
        <v>1</v>
      </c>
      <c r="Y7">
        <v>0</v>
      </c>
      <c r="Z7">
        <v>0</v>
      </c>
      <c r="AA7">
        <v>1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f t="shared" si="0"/>
        <v>4</v>
      </c>
      <c r="AI7" s="2">
        <f>SUM(B7:AG7)</f>
        <v>4</v>
      </c>
      <c r="AJ7" s="3">
        <f>AH7*AJ$43+AJ$42*Q7+AJ$44*C7+AJ$45*B7</f>
        <v>4</v>
      </c>
      <c r="AK7" s="5">
        <v>53</v>
      </c>
      <c r="AL7" s="5">
        <v>142</v>
      </c>
      <c r="AM7">
        <v>0</v>
      </c>
      <c r="AN7">
        <v>0</v>
      </c>
      <c r="AO7">
        <f>IF(Tabelle1[[#This Row],[Gewichtet]]&gt;=AJ$39,1,0)</f>
        <v>0</v>
      </c>
      <c r="AP7" s="15"/>
      <c r="AQ7" s="15"/>
      <c r="AR7" s="15"/>
      <c r="AS7" s="15"/>
      <c r="AT7" s="15"/>
      <c r="AU7" s="15"/>
      <c r="AV7" s="15"/>
      <c r="AX7" s="15"/>
      <c r="AY7" s="15"/>
      <c r="AZ7" s="15"/>
      <c r="BA7" s="15"/>
      <c r="BB7" s="15"/>
    </row>
    <row r="8" spans="1:54" x14ac:dyDescent="0.25">
      <c r="A8">
        <f t="shared" si="1"/>
        <v>1996</v>
      </c>
      <c r="B8">
        <v>0</v>
      </c>
      <c r="C8">
        <v>0</v>
      </c>
      <c r="D8" s="15"/>
      <c r="E8" s="15"/>
      <c r="F8" s="15">
        <v>1</v>
      </c>
      <c r="G8" s="15"/>
      <c r="H8" s="15"/>
      <c r="I8" s="15">
        <v>1</v>
      </c>
      <c r="J8" s="15"/>
      <c r="K8" s="15"/>
      <c r="L8" s="15"/>
      <c r="O8" s="15"/>
      <c r="P8" s="15"/>
      <c r="Q8">
        <v>2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0</v>
      </c>
      <c r="AD8">
        <v>0</v>
      </c>
      <c r="AE8">
        <v>0</v>
      </c>
      <c r="AF8">
        <v>1</v>
      </c>
      <c r="AG8">
        <v>0</v>
      </c>
      <c r="AH8">
        <f t="shared" si="0"/>
        <v>3</v>
      </c>
      <c r="AI8" s="2">
        <f>SUM(B8:AG8)</f>
        <v>7</v>
      </c>
      <c r="AJ8" s="3">
        <f>AH8*AJ$43+AJ$42*Q8+AJ$44*C8+AJ$45*B8</f>
        <v>3.2</v>
      </c>
      <c r="AK8" s="5">
        <v>15</v>
      </c>
      <c r="AL8" s="5">
        <v>141</v>
      </c>
      <c r="AM8">
        <v>0</v>
      </c>
      <c r="AN8">
        <v>0</v>
      </c>
      <c r="AO8">
        <f>IF(Tabelle1[[#This Row],[Gewichtet]]&gt;=AJ$39,1,0)</f>
        <v>0</v>
      </c>
      <c r="AP8" s="15"/>
      <c r="AQ8" s="15"/>
      <c r="AR8" s="15"/>
      <c r="AS8" s="15"/>
      <c r="AT8" s="15"/>
      <c r="AU8" s="15"/>
      <c r="AV8" s="15"/>
      <c r="AW8" s="15"/>
      <c r="AX8" s="15"/>
      <c r="BA8" s="15"/>
      <c r="BB8" s="15"/>
    </row>
    <row r="9" spans="1:54" x14ac:dyDescent="0.25">
      <c r="A9">
        <f t="shared" si="1"/>
        <v>1997</v>
      </c>
      <c r="B9">
        <v>0</v>
      </c>
      <c r="C9">
        <v>0</v>
      </c>
      <c r="D9" s="15">
        <v>1</v>
      </c>
      <c r="E9" s="15"/>
      <c r="F9" s="15"/>
      <c r="G9" s="15"/>
      <c r="H9" s="15"/>
      <c r="I9" s="15"/>
      <c r="J9" s="15"/>
      <c r="K9" s="15"/>
      <c r="L9" s="15"/>
      <c r="N9" s="15"/>
      <c r="O9" s="15"/>
      <c r="P9" s="15"/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1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f t="shared" si="0"/>
        <v>1</v>
      </c>
      <c r="AI9" s="2">
        <f>SUM(B9:AG9)</f>
        <v>3</v>
      </c>
      <c r="AJ9" s="3">
        <f>AH9*AJ$43+AJ$42*Q9+AJ$44*C9+AJ$45*B9</f>
        <v>1.1000000000000001</v>
      </c>
      <c r="AK9" s="5">
        <v>7</v>
      </c>
      <c r="AL9" s="5">
        <v>98</v>
      </c>
      <c r="AM9">
        <v>0</v>
      </c>
      <c r="AN9">
        <v>0</v>
      </c>
      <c r="AO9">
        <f>IF(Tabelle1[[#This Row],[Gewichtet]]&gt;=AJ$39,1,0)</f>
        <v>0</v>
      </c>
      <c r="AP9" s="15"/>
      <c r="AQ9" s="15"/>
      <c r="AR9" s="15"/>
      <c r="AS9" s="15"/>
      <c r="AT9" s="15"/>
      <c r="AU9" s="15"/>
      <c r="AV9" s="15"/>
      <c r="AW9" s="15"/>
      <c r="AX9" s="15"/>
      <c r="AZ9" s="15"/>
      <c r="BA9" s="15"/>
      <c r="BB9" s="15"/>
    </row>
    <row r="10" spans="1:54" x14ac:dyDescent="0.25">
      <c r="A10">
        <f t="shared" si="1"/>
        <v>1998</v>
      </c>
      <c r="B10">
        <v>0</v>
      </c>
      <c r="C10">
        <v>1</v>
      </c>
      <c r="D10" s="15"/>
      <c r="E10" s="15"/>
      <c r="F10" s="15"/>
      <c r="G10" s="15">
        <v>1</v>
      </c>
      <c r="H10" s="15"/>
      <c r="I10" s="15"/>
      <c r="J10" s="15"/>
      <c r="K10" s="15"/>
      <c r="L10" s="15"/>
      <c r="M10" s="15"/>
      <c r="N10" s="15"/>
      <c r="O10" s="15">
        <v>1</v>
      </c>
      <c r="P10" s="15"/>
      <c r="Q10">
        <v>2</v>
      </c>
      <c r="R10">
        <v>0</v>
      </c>
      <c r="S10">
        <v>1</v>
      </c>
      <c r="T10">
        <v>0</v>
      </c>
      <c r="U10">
        <v>0</v>
      </c>
      <c r="V10">
        <v>0</v>
      </c>
      <c r="W10">
        <v>0</v>
      </c>
      <c r="X10">
        <v>0</v>
      </c>
      <c r="Y10">
        <v>1</v>
      </c>
      <c r="Z10">
        <v>1</v>
      </c>
      <c r="AA10">
        <v>0</v>
      </c>
      <c r="AB10">
        <v>0</v>
      </c>
      <c r="AC10">
        <v>0</v>
      </c>
      <c r="AD10">
        <v>0</v>
      </c>
      <c r="AE10">
        <v>1</v>
      </c>
      <c r="AF10">
        <v>0</v>
      </c>
      <c r="AG10">
        <v>0</v>
      </c>
      <c r="AH10">
        <f t="shared" si="0"/>
        <v>4</v>
      </c>
      <c r="AI10" s="2">
        <f>SUM(B10:AG10)</f>
        <v>9</v>
      </c>
      <c r="AJ10" s="3">
        <f>AH10*AJ$43+AJ$42*Q10+AJ$44*C10+AJ$45*B10</f>
        <v>7.2</v>
      </c>
      <c r="AK10" s="5">
        <v>27</v>
      </c>
      <c r="AL10" s="2">
        <v>14</v>
      </c>
      <c r="AM10" s="4">
        <v>0</v>
      </c>
      <c r="AN10" s="4">
        <v>0</v>
      </c>
      <c r="AO10" s="4">
        <f>IF(Tabelle1[[#This Row],[Gewichtet]]&gt;=AJ$39,1,0)</f>
        <v>1</v>
      </c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 x14ac:dyDescent="0.25">
      <c r="A11">
        <f t="shared" si="1"/>
        <v>1999</v>
      </c>
      <c r="B11">
        <v>1</v>
      </c>
      <c r="C11">
        <v>0</v>
      </c>
      <c r="D11" s="15"/>
      <c r="E11" s="15">
        <v>1</v>
      </c>
      <c r="F11" s="15"/>
      <c r="G11" s="15"/>
      <c r="H11" s="15">
        <v>1</v>
      </c>
      <c r="I11" s="15"/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/>
      <c r="P11" s="15">
        <v>1</v>
      </c>
      <c r="Q11">
        <v>8</v>
      </c>
      <c r="R11">
        <v>0</v>
      </c>
      <c r="S11">
        <v>0</v>
      </c>
      <c r="T11">
        <v>1</v>
      </c>
      <c r="U11">
        <v>1</v>
      </c>
      <c r="V11">
        <v>1</v>
      </c>
      <c r="W11">
        <v>0</v>
      </c>
      <c r="X11">
        <v>1</v>
      </c>
      <c r="Y11">
        <v>0</v>
      </c>
      <c r="Z11">
        <v>0</v>
      </c>
      <c r="AA11">
        <v>0</v>
      </c>
      <c r="AB11">
        <v>0</v>
      </c>
      <c r="AC11">
        <v>1</v>
      </c>
      <c r="AD11">
        <v>1</v>
      </c>
      <c r="AE11">
        <v>0</v>
      </c>
      <c r="AF11">
        <v>0</v>
      </c>
      <c r="AG11">
        <v>1</v>
      </c>
      <c r="AH11">
        <f t="shared" si="0"/>
        <v>7</v>
      </c>
      <c r="AI11" s="2">
        <f>SUM(B11:AG11)</f>
        <v>24</v>
      </c>
      <c r="AJ11" s="3">
        <f>AH11*AJ$43+AJ$42*Q11+AJ$44*C11+AJ$45*B11</f>
        <v>9.8000000000000007</v>
      </c>
      <c r="AK11" s="5">
        <v>15</v>
      </c>
      <c r="AL11" s="2">
        <v>8</v>
      </c>
      <c r="AM11" s="4">
        <v>0</v>
      </c>
      <c r="AN11" s="4">
        <v>0</v>
      </c>
      <c r="AO11" s="11">
        <f>IF(Tabelle1[[#This Row],[Gewichtet]]&gt;=AJ$39,1,0)</f>
        <v>1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</row>
    <row r="12" spans="1:54" x14ac:dyDescent="0.25">
      <c r="A12">
        <f t="shared" si="1"/>
        <v>2000</v>
      </c>
      <c r="B12">
        <v>0</v>
      </c>
      <c r="C12">
        <v>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  <c r="AB12">
        <v>0</v>
      </c>
      <c r="AC12">
        <v>0</v>
      </c>
      <c r="AD12">
        <v>0</v>
      </c>
      <c r="AE12">
        <v>0</v>
      </c>
      <c r="AF12">
        <v>1</v>
      </c>
      <c r="AG12">
        <v>0</v>
      </c>
      <c r="AH12">
        <f t="shared" si="0"/>
        <v>2</v>
      </c>
      <c r="AI12" s="2">
        <f>SUM(B12:AG12)</f>
        <v>2</v>
      </c>
      <c r="AJ12" s="3">
        <f>AH12*AJ$43+AJ$42*Q12+AJ$44*C12+AJ$45*B12</f>
        <v>2</v>
      </c>
      <c r="AK12" s="5">
        <v>10</v>
      </c>
      <c r="AL12" s="2">
        <v>7</v>
      </c>
      <c r="AM12" s="4">
        <v>0</v>
      </c>
      <c r="AN12" s="4">
        <v>0</v>
      </c>
      <c r="AO12" s="4">
        <f>IF(Tabelle1[[#This Row],[Gewichtet]]&gt;=AJ$39,1,0)</f>
        <v>0</v>
      </c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</row>
    <row r="13" spans="1:54" x14ac:dyDescent="0.25">
      <c r="A13">
        <f t="shared" si="1"/>
        <v>2001</v>
      </c>
      <c r="B13">
        <v>0</v>
      </c>
      <c r="C13">
        <v>0</v>
      </c>
      <c r="D13" s="15">
        <v>1</v>
      </c>
      <c r="E13" s="15"/>
      <c r="F13" s="15"/>
      <c r="G13" s="15"/>
      <c r="H13" s="15"/>
      <c r="I13" s="15">
        <v>1</v>
      </c>
      <c r="J13" s="15"/>
      <c r="K13" s="15"/>
      <c r="L13" s="15"/>
      <c r="M13" s="15"/>
      <c r="N13" s="15"/>
      <c r="O13" s="15"/>
      <c r="P13" s="15"/>
      <c r="Q13">
        <v>2</v>
      </c>
      <c r="R13">
        <v>1</v>
      </c>
      <c r="S13">
        <v>0</v>
      </c>
      <c r="T13">
        <v>1</v>
      </c>
      <c r="U13">
        <v>0</v>
      </c>
      <c r="V13">
        <v>0</v>
      </c>
      <c r="W13">
        <v>1</v>
      </c>
      <c r="X13">
        <v>0</v>
      </c>
      <c r="Y13">
        <v>0</v>
      </c>
      <c r="Z13">
        <v>0</v>
      </c>
      <c r="AA13">
        <v>0</v>
      </c>
      <c r="AB13">
        <v>1</v>
      </c>
      <c r="AC13">
        <v>0</v>
      </c>
      <c r="AD13">
        <v>0</v>
      </c>
      <c r="AE13">
        <v>0</v>
      </c>
      <c r="AF13">
        <v>0</v>
      </c>
      <c r="AG13">
        <v>0</v>
      </c>
      <c r="AH13">
        <f t="shared" si="0"/>
        <v>4</v>
      </c>
      <c r="AI13" s="2">
        <f>SUM(B13:AG13)</f>
        <v>8</v>
      </c>
      <c r="AJ13" s="3">
        <f>AH13*AJ$43+AJ$42*Q13+AJ$44*C13+AJ$45*B13</f>
        <v>4.2</v>
      </c>
      <c r="AK13" s="5">
        <v>8</v>
      </c>
      <c r="AL13" s="2">
        <v>18</v>
      </c>
      <c r="AM13" s="4">
        <v>0</v>
      </c>
      <c r="AN13" s="4">
        <v>0</v>
      </c>
      <c r="AO13" s="4">
        <f>IF(Tabelle1[[#This Row],[Gewichtet]]&gt;=AJ$39,1,0)</f>
        <v>0</v>
      </c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</row>
    <row r="14" spans="1:54" x14ac:dyDescent="0.25">
      <c r="A14">
        <f t="shared" si="1"/>
        <v>2002</v>
      </c>
      <c r="B14">
        <v>0</v>
      </c>
      <c r="C14">
        <v>1</v>
      </c>
      <c r="D14" s="15"/>
      <c r="E14" s="15"/>
      <c r="F14" s="15">
        <v>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>
        <v>1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f t="shared" si="0"/>
        <v>2</v>
      </c>
      <c r="AI14" s="2">
        <f>SUM(B14:AG14)</f>
        <v>5</v>
      </c>
      <c r="AJ14" s="3">
        <f>AH14*AJ$43+AJ$42*Q14+AJ$44*C14+AJ$45*B14</f>
        <v>5.0999999999999996</v>
      </c>
      <c r="AK14" s="5">
        <v>9</v>
      </c>
      <c r="AL14" s="5">
        <v>18</v>
      </c>
      <c r="AM14">
        <v>0</v>
      </c>
      <c r="AN14">
        <v>0</v>
      </c>
      <c r="AO14">
        <f>IF(Tabelle1[[#This Row],[Gewichtet]]&gt;=AJ$39,1,0)</f>
        <v>1</v>
      </c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x14ac:dyDescent="0.25">
      <c r="A15">
        <f t="shared" si="1"/>
        <v>2003</v>
      </c>
      <c r="B15">
        <v>0</v>
      </c>
      <c r="C15">
        <v>0</v>
      </c>
      <c r="D15" s="15"/>
      <c r="E15" s="15"/>
      <c r="F15" s="15"/>
      <c r="G15" s="15">
        <v>1</v>
      </c>
      <c r="H15" s="15"/>
      <c r="I15" s="15"/>
      <c r="J15" s="15"/>
      <c r="K15" s="15"/>
      <c r="L15" s="15"/>
      <c r="M15" s="15"/>
      <c r="N15" s="15"/>
      <c r="O15" s="15">
        <v>1</v>
      </c>
      <c r="P15" s="15"/>
      <c r="Q15">
        <v>2</v>
      </c>
      <c r="R15">
        <v>0</v>
      </c>
      <c r="S15">
        <v>1</v>
      </c>
      <c r="T15">
        <v>0</v>
      </c>
      <c r="U15">
        <v>0</v>
      </c>
      <c r="V15">
        <v>1</v>
      </c>
      <c r="W15">
        <v>0</v>
      </c>
      <c r="X15">
        <v>1</v>
      </c>
      <c r="Y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f t="shared" si="0"/>
        <v>4</v>
      </c>
      <c r="AI15" s="2">
        <f>SUM(B15:AG15)</f>
        <v>8</v>
      </c>
      <c r="AJ15" s="3">
        <f>AH15*AJ$43+AJ$42*Q15+AJ$44*C15+AJ$45*B15</f>
        <v>4.2</v>
      </c>
      <c r="AK15" s="5">
        <v>17</v>
      </c>
      <c r="AL15" s="5">
        <v>19</v>
      </c>
      <c r="AM15">
        <v>0</v>
      </c>
      <c r="AN15">
        <v>0</v>
      </c>
      <c r="AO15">
        <f>IF(Tabelle1[[#This Row],[Gewichtet]]&gt;=AJ$39,1,0)</f>
        <v>0</v>
      </c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x14ac:dyDescent="0.25">
      <c r="A16">
        <f t="shared" si="1"/>
        <v>2004</v>
      </c>
      <c r="B16">
        <v>1</v>
      </c>
      <c r="C16">
        <v>0</v>
      </c>
      <c r="D16" s="15"/>
      <c r="E16" s="15">
        <v>1</v>
      </c>
      <c r="F16" s="15"/>
      <c r="G16" s="15"/>
      <c r="H16" s="15">
        <v>1</v>
      </c>
      <c r="I16" s="15"/>
      <c r="J16" s="15">
        <v>1</v>
      </c>
      <c r="K16" s="15">
        <v>1</v>
      </c>
      <c r="L16" s="15">
        <v>1</v>
      </c>
      <c r="M16" s="15">
        <v>1</v>
      </c>
      <c r="N16" s="15"/>
      <c r="O16" s="15"/>
      <c r="P16" s="15">
        <v>1</v>
      </c>
      <c r="Q16">
        <v>7</v>
      </c>
      <c r="R16">
        <v>0</v>
      </c>
      <c r="S16">
        <v>0</v>
      </c>
      <c r="T16">
        <v>0</v>
      </c>
      <c r="U16">
        <v>1</v>
      </c>
      <c r="V16">
        <v>0</v>
      </c>
      <c r="W16">
        <v>1</v>
      </c>
      <c r="X16">
        <v>0</v>
      </c>
      <c r="Y16">
        <v>0</v>
      </c>
      <c r="Z16">
        <v>0</v>
      </c>
      <c r="AA16">
        <v>0</v>
      </c>
      <c r="AB16">
        <v>0</v>
      </c>
      <c r="AC16">
        <v>1</v>
      </c>
      <c r="AD16">
        <v>1</v>
      </c>
      <c r="AE16">
        <v>0</v>
      </c>
      <c r="AF16">
        <v>0</v>
      </c>
      <c r="AG16">
        <v>1</v>
      </c>
      <c r="AH16">
        <f t="shared" si="0"/>
        <v>5</v>
      </c>
      <c r="AI16" s="2">
        <f>SUM(B16:AG16)</f>
        <v>20</v>
      </c>
      <c r="AJ16" s="3">
        <f>AH16*AJ$43+AJ$42*Q16+AJ$44*C16+AJ$45*B16</f>
        <v>7.7</v>
      </c>
      <c r="AK16" s="5">
        <v>127</v>
      </c>
      <c r="AL16" s="5">
        <v>18</v>
      </c>
      <c r="AM16">
        <v>0</v>
      </c>
      <c r="AN16">
        <v>0</v>
      </c>
      <c r="AO16">
        <f>IF(Tabelle1[[#This Row],[Gewichtet]]&gt;=AJ$39,1,0)</f>
        <v>1</v>
      </c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</row>
    <row r="17" spans="1:54" x14ac:dyDescent="0.25">
      <c r="A17">
        <f t="shared" si="1"/>
        <v>2005</v>
      </c>
      <c r="B17">
        <v>0</v>
      </c>
      <c r="C17">
        <v>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  <c r="AB17">
        <v>0</v>
      </c>
      <c r="AC17">
        <v>0</v>
      </c>
      <c r="AD17">
        <v>0</v>
      </c>
      <c r="AE17">
        <v>0</v>
      </c>
      <c r="AF17">
        <v>1</v>
      </c>
      <c r="AG17">
        <v>0</v>
      </c>
      <c r="AH17">
        <f t="shared" si="0"/>
        <v>2</v>
      </c>
      <c r="AI17" s="2">
        <f>SUM(B17:AG17)</f>
        <v>3</v>
      </c>
      <c r="AJ17" s="3">
        <f>AH17*AJ$43+AJ$42*Q17+AJ$44*C17+AJ$45*B17</f>
        <v>5</v>
      </c>
      <c r="AK17" s="5">
        <v>36</v>
      </c>
      <c r="AL17" s="5">
        <v>28</v>
      </c>
      <c r="AM17">
        <v>0</v>
      </c>
      <c r="AN17">
        <v>0</v>
      </c>
      <c r="AO17">
        <f>IF(Tabelle1[[#This Row],[Gewichtet]]&gt;=AJ$39,1,0)</f>
        <v>1</v>
      </c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</row>
    <row r="18" spans="1:54" x14ac:dyDescent="0.25">
      <c r="A18">
        <f t="shared" si="1"/>
        <v>2006</v>
      </c>
      <c r="B18">
        <v>0</v>
      </c>
      <c r="C18">
        <v>0</v>
      </c>
      <c r="D18" s="15">
        <v>1</v>
      </c>
      <c r="E18" s="15"/>
      <c r="F18" s="15"/>
      <c r="G18" s="15"/>
      <c r="H18" s="15"/>
      <c r="I18" s="15">
        <v>1</v>
      </c>
      <c r="J18" s="15"/>
      <c r="K18" s="15"/>
      <c r="L18" s="15"/>
      <c r="M18" s="15"/>
      <c r="N18" s="15"/>
      <c r="O18" s="15"/>
      <c r="P18" s="15"/>
      <c r="Q18">
        <v>2</v>
      </c>
      <c r="R18">
        <v>1</v>
      </c>
      <c r="S18">
        <v>0</v>
      </c>
      <c r="T18">
        <v>1</v>
      </c>
      <c r="U18">
        <v>0</v>
      </c>
      <c r="V18">
        <v>0</v>
      </c>
      <c r="W18">
        <v>0</v>
      </c>
      <c r="X18">
        <v>0</v>
      </c>
      <c r="Y18">
        <v>1</v>
      </c>
      <c r="Z18">
        <v>0</v>
      </c>
      <c r="AA18">
        <v>0</v>
      </c>
      <c r="AB18">
        <v>1</v>
      </c>
      <c r="AC18">
        <v>0</v>
      </c>
      <c r="AD18">
        <v>0</v>
      </c>
      <c r="AE18">
        <v>1</v>
      </c>
      <c r="AF18">
        <v>0</v>
      </c>
      <c r="AG18">
        <v>0</v>
      </c>
      <c r="AH18">
        <f t="shared" si="0"/>
        <v>5</v>
      </c>
      <c r="AI18" s="2">
        <f>SUM(B18:AG18)</f>
        <v>9</v>
      </c>
      <c r="AJ18" s="3">
        <f>AH18*AJ$43+AJ$42*Q18+AJ$44*C18+AJ$45*B18</f>
        <v>5.2</v>
      </c>
      <c r="AK18" s="5">
        <v>18</v>
      </c>
      <c r="AL18" s="5">
        <v>67</v>
      </c>
      <c r="AM18">
        <v>0</v>
      </c>
      <c r="AN18">
        <v>0</v>
      </c>
      <c r="AO18">
        <f>IF(Tabelle1[[#This Row],[Gewichtet]]&gt;=AJ$39,1,0)</f>
        <v>1</v>
      </c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</row>
    <row r="19" spans="1:54" x14ac:dyDescent="0.25">
      <c r="A19">
        <f t="shared" si="1"/>
        <v>2007</v>
      </c>
      <c r="B19">
        <v>0</v>
      </c>
      <c r="C19"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v>1</v>
      </c>
      <c r="O19" s="15"/>
      <c r="P19" s="15"/>
      <c r="Q19">
        <v>1</v>
      </c>
      <c r="R19">
        <v>0</v>
      </c>
      <c r="S19">
        <v>0</v>
      </c>
      <c r="T19">
        <v>0</v>
      </c>
      <c r="U19">
        <v>0</v>
      </c>
      <c r="V19">
        <v>1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f t="shared" si="0"/>
        <v>1</v>
      </c>
      <c r="AI19" s="2">
        <f>SUM(B19:AG19)</f>
        <v>3</v>
      </c>
      <c r="AJ19" s="3">
        <f>AH19*AJ$43+AJ$42*Q19+AJ$44*C19+AJ$45*B19</f>
        <v>1.1000000000000001</v>
      </c>
      <c r="AK19" s="5">
        <v>4</v>
      </c>
      <c r="AL19" s="5">
        <v>72</v>
      </c>
      <c r="AM19">
        <v>1</v>
      </c>
      <c r="AN19">
        <v>0</v>
      </c>
      <c r="AO19">
        <f>IF(Tabelle1[[#This Row],[Gewichtet]]&gt;=AJ$39,1,0)</f>
        <v>0</v>
      </c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</row>
    <row r="20" spans="1:54" x14ac:dyDescent="0.25">
      <c r="A20">
        <f t="shared" si="1"/>
        <v>2008</v>
      </c>
      <c r="B20">
        <v>0</v>
      </c>
      <c r="C20">
        <v>0</v>
      </c>
      <c r="D20" s="15"/>
      <c r="E20" s="15"/>
      <c r="F20" s="15">
        <v>1</v>
      </c>
      <c r="G20" s="15">
        <v>1</v>
      </c>
      <c r="H20" s="15"/>
      <c r="I20" s="15"/>
      <c r="J20" s="15"/>
      <c r="K20" s="15"/>
      <c r="L20" s="15"/>
      <c r="M20" s="15">
        <v>1</v>
      </c>
      <c r="N20" s="15"/>
      <c r="O20" s="15">
        <v>1</v>
      </c>
      <c r="P20" s="15"/>
      <c r="Q20">
        <v>4</v>
      </c>
      <c r="R20">
        <v>0</v>
      </c>
      <c r="S20">
        <v>1</v>
      </c>
      <c r="T20">
        <v>0</v>
      </c>
      <c r="U20">
        <v>0</v>
      </c>
      <c r="V20">
        <v>0</v>
      </c>
      <c r="W20">
        <v>1</v>
      </c>
      <c r="X20">
        <v>1</v>
      </c>
      <c r="Y20">
        <v>0</v>
      </c>
      <c r="Z20">
        <v>1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f t="shared" si="0"/>
        <v>4</v>
      </c>
      <c r="AI20" s="2">
        <f>SUM(B20:AG20)</f>
        <v>12</v>
      </c>
      <c r="AJ20" s="3">
        <f>AH20*AJ$43+AJ$42*Q20+AJ$44*C20+AJ$45*B20</f>
        <v>4.4000000000000004</v>
      </c>
      <c r="AK20" s="5">
        <v>93</v>
      </c>
      <c r="AL20" s="5">
        <v>85</v>
      </c>
      <c r="AM20">
        <v>5</v>
      </c>
      <c r="AN20">
        <v>0</v>
      </c>
      <c r="AO20">
        <f>IF(Tabelle1[[#This Row],[Gewichtet]]&gt;=AJ$39,1,0)</f>
        <v>0</v>
      </c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</row>
    <row r="21" spans="1:54" x14ac:dyDescent="0.25">
      <c r="A21">
        <f t="shared" si="1"/>
        <v>2009</v>
      </c>
      <c r="B21">
        <v>1</v>
      </c>
      <c r="C21">
        <v>1</v>
      </c>
      <c r="D21" s="15"/>
      <c r="E21" s="15">
        <v>1</v>
      </c>
      <c r="F21" s="15"/>
      <c r="G21" s="15"/>
      <c r="H21" s="15">
        <v>1</v>
      </c>
      <c r="I21" s="15"/>
      <c r="J21" s="15">
        <v>1</v>
      </c>
      <c r="K21" s="15">
        <v>1</v>
      </c>
      <c r="L21" s="15">
        <v>1</v>
      </c>
      <c r="M21" s="15">
        <v>1</v>
      </c>
      <c r="N21" s="15"/>
      <c r="O21" s="15"/>
      <c r="P21" s="15">
        <v>1</v>
      </c>
      <c r="Q21">
        <v>7</v>
      </c>
      <c r="R21">
        <v>0</v>
      </c>
      <c r="S21">
        <v>0</v>
      </c>
      <c r="T21">
        <v>0</v>
      </c>
      <c r="U21">
        <v>1</v>
      </c>
      <c r="V21">
        <v>0</v>
      </c>
      <c r="W21">
        <v>0</v>
      </c>
      <c r="X21">
        <v>1</v>
      </c>
      <c r="Y21">
        <v>0</v>
      </c>
      <c r="Z21">
        <v>0</v>
      </c>
      <c r="AA21">
        <v>0</v>
      </c>
      <c r="AB21">
        <v>0</v>
      </c>
      <c r="AC21">
        <v>1</v>
      </c>
      <c r="AD21">
        <v>1</v>
      </c>
      <c r="AE21">
        <v>0</v>
      </c>
      <c r="AF21">
        <v>1</v>
      </c>
      <c r="AG21">
        <v>1</v>
      </c>
      <c r="AH21">
        <f t="shared" si="0"/>
        <v>6</v>
      </c>
      <c r="AI21" s="2">
        <f>SUM(B21:AG21)</f>
        <v>22</v>
      </c>
      <c r="AJ21" s="3">
        <f>AH21*AJ$43+AJ$42*Q21+AJ$44*C21+AJ$45*B21</f>
        <v>11.7</v>
      </c>
      <c r="AK21" s="5">
        <v>364</v>
      </c>
      <c r="AL21" s="5">
        <v>87</v>
      </c>
      <c r="AM21">
        <v>17</v>
      </c>
      <c r="AN21">
        <v>1</v>
      </c>
      <c r="AO21">
        <f>IF(Tabelle1[[#This Row],[Gewichtet]]&gt;=AJ$39,1,0)</f>
        <v>1</v>
      </c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x14ac:dyDescent="0.25">
      <c r="A22">
        <f t="shared" si="1"/>
        <v>2010</v>
      </c>
      <c r="B22">
        <v>0</v>
      </c>
      <c r="C22">
        <v>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1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f t="shared" si="0"/>
        <v>1</v>
      </c>
      <c r="AI22" s="2">
        <f>SUM(B22:AG22)</f>
        <v>1</v>
      </c>
      <c r="AJ22" s="3">
        <f>AH22*AJ$43+AJ$42*Q22+AJ$44*C22+AJ$45*B22</f>
        <v>1</v>
      </c>
      <c r="AK22" s="5">
        <v>54</v>
      </c>
      <c r="AL22" s="5">
        <v>93</v>
      </c>
      <c r="AM22">
        <v>99</v>
      </c>
      <c r="AN22">
        <v>0</v>
      </c>
      <c r="AO22">
        <f>IF(Tabelle1[[#This Row],[Gewichtet]]&gt;=AJ$39,1,0)</f>
        <v>0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</row>
    <row r="23" spans="1:54" x14ac:dyDescent="0.25">
      <c r="A23">
        <f t="shared" si="1"/>
        <v>2011</v>
      </c>
      <c r="B23">
        <v>0</v>
      </c>
      <c r="C23">
        <v>0</v>
      </c>
      <c r="D23" s="15">
        <v>1</v>
      </c>
      <c r="E23" s="15"/>
      <c r="F23" s="15"/>
      <c r="G23" s="15"/>
      <c r="H23" s="15">
        <v>1</v>
      </c>
      <c r="I23" s="15">
        <v>1</v>
      </c>
      <c r="J23" s="15"/>
      <c r="K23" s="15"/>
      <c r="L23" s="15"/>
      <c r="M23" s="15"/>
      <c r="N23" s="15"/>
      <c r="O23" s="15"/>
      <c r="P23" s="15"/>
      <c r="Q23">
        <v>3</v>
      </c>
      <c r="R23">
        <v>1</v>
      </c>
      <c r="S23">
        <v>0</v>
      </c>
      <c r="T23">
        <v>1</v>
      </c>
      <c r="U23">
        <v>0</v>
      </c>
      <c r="V23">
        <v>1</v>
      </c>
      <c r="W23">
        <v>1</v>
      </c>
      <c r="X23">
        <v>0</v>
      </c>
      <c r="Y23">
        <v>1</v>
      </c>
      <c r="Z23">
        <v>0</v>
      </c>
      <c r="AA23">
        <v>0</v>
      </c>
      <c r="AB23">
        <v>1</v>
      </c>
      <c r="AC23">
        <v>0</v>
      </c>
      <c r="AD23">
        <v>0</v>
      </c>
      <c r="AE23">
        <v>1</v>
      </c>
      <c r="AF23">
        <v>0</v>
      </c>
      <c r="AG23">
        <v>0</v>
      </c>
      <c r="AH23">
        <f t="shared" si="0"/>
        <v>7</v>
      </c>
      <c r="AI23" s="2">
        <f>SUM(B23:AG23)</f>
        <v>13</v>
      </c>
      <c r="AJ23" s="3">
        <f>AH23*AJ$43+AJ$42*Q23+AJ$44*C23+AJ$45*B23</f>
        <v>7.3</v>
      </c>
      <c r="AK23" s="5">
        <v>263</v>
      </c>
      <c r="AL23" s="5">
        <v>95</v>
      </c>
      <c r="AM23">
        <v>43</v>
      </c>
      <c r="AN23">
        <v>1</v>
      </c>
      <c r="AO23">
        <f>IF(Tabelle1[[#This Row],[Gewichtet]]&gt;=AJ$39,1,0)</f>
        <v>1</v>
      </c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 x14ac:dyDescent="0.25">
      <c r="A24">
        <f t="shared" si="1"/>
        <v>2012</v>
      </c>
      <c r="B24">
        <v>0</v>
      </c>
      <c r="C24">
        <v>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v>1</v>
      </c>
      <c r="Q24">
        <v>1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  <c r="AB24">
        <v>0</v>
      </c>
      <c r="AC24">
        <v>1</v>
      </c>
      <c r="AD24">
        <v>0</v>
      </c>
      <c r="AE24">
        <v>0</v>
      </c>
      <c r="AF24">
        <v>1</v>
      </c>
      <c r="AG24">
        <v>0</v>
      </c>
      <c r="AH24">
        <f t="shared" si="0"/>
        <v>3</v>
      </c>
      <c r="AI24" s="2">
        <f>SUM(B24:AG24)</f>
        <v>5</v>
      </c>
      <c r="AJ24" s="3">
        <f>AH24*AJ$43+AJ$42*Q24+AJ$44*C24+AJ$45*B24</f>
        <v>3.1</v>
      </c>
      <c r="AK24" s="5">
        <v>48</v>
      </c>
      <c r="AL24" s="5">
        <v>90</v>
      </c>
      <c r="AM24">
        <v>5</v>
      </c>
      <c r="AN24">
        <v>0</v>
      </c>
      <c r="AO24">
        <f>IF(Tabelle1[[#This Row],[Gewichtet]]&gt;=AJ$39,1,0)</f>
        <v>0</v>
      </c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</row>
    <row r="25" spans="1:54" x14ac:dyDescent="0.25">
      <c r="A25">
        <f t="shared" si="1"/>
        <v>2013</v>
      </c>
      <c r="B25">
        <v>0</v>
      </c>
      <c r="C25">
        <v>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1</v>
      </c>
      <c r="P25" s="15"/>
      <c r="Q25">
        <v>1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1</v>
      </c>
      <c r="Y25">
        <v>0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f t="shared" si="0"/>
        <v>3</v>
      </c>
      <c r="AI25" s="2">
        <f>SUM(B25:AG25)</f>
        <v>6</v>
      </c>
      <c r="AJ25" s="3">
        <f>AH25*AJ$43+AJ$42*Q25+AJ$44*C25+AJ$45*B25</f>
        <v>6.1</v>
      </c>
      <c r="AK25" s="5">
        <v>83</v>
      </c>
      <c r="AL25" s="5">
        <v>52</v>
      </c>
      <c r="AM25">
        <v>13</v>
      </c>
      <c r="AN25">
        <v>0</v>
      </c>
      <c r="AO25">
        <f>IF(Tabelle1[[#This Row],[Gewichtet]]&gt;=AJ$39,1,0)</f>
        <v>1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x14ac:dyDescent="0.25">
      <c r="A26">
        <f t="shared" si="1"/>
        <v>2014</v>
      </c>
      <c r="B26">
        <v>1</v>
      </c>
      <c r="C26">
        <v>0</v>
      </c>
      <c r="D26" s="15"/>
      <c r="E26" s="15">
        <v>1</v>
      </c>
      <c r="F26" s="15">
        <v>1</v>
      </c>
      <c r="G26" s="15">
        <v>1</v>
      </c>
      <c r="H26" s="15">
        <v>1</v>
      </c>
      <c r="I26" s="15"/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/>
      <c r="P26" s="15">
        <v>1</v>
      </c>
      <c r="Q26">
        <v>10</v>
      </c>
      <c r="R26">
        <v>0</v>
      </c>
      <c r="S26">
        <v>0</v>
      </c>
      <c r="T26">
        <v>0</v>
      </c>
      <c r="U26">
        <v>1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>
        <v>0</v>
      </c>
      <c r="AG26">
        <v>1</v>
      </c>
      <c r="AH26">
        <f t="shared" si="0"/>
        <v>3</v>
      </c>
      <c r="AI26" s="2">
        <f>SUM(B26:AG26)</f>
        <v>24</v>
      </c>
      <c r="AJ26" s="3">
        <f>AH26*AJ$43+AJ$42*Q26+AJ$44*C26+AJ$45*B26</f>
        <v>6</v>
      </c>
      <c r="AK26" s="5">
        <v>16</v>
      </c>
      <c r="AL26" s="5">
        <v>61</v>
      </c>
      <c r="AM26">
        <v>2</v>
      </c>
      <c r="AN26">
        <v>0</v>
      </c>
      <c r="AO26">
        <f>IF(Tabelle1[[#This Row],[Gewichtet]]&gt;=AJ$39,1,0)</f>
        <v>1</v>
      </c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</row>
    <row r="27" spans="1:54" x14ac:dyDescent="0.25">
      <c r="A27">
        <f t="shared" si="1"/>
        <v>2015</v>
      </c>
      <c r="B27">
        <v>0</v>
      </c>
      <c r="C27">
        <v>0</v>
      </c>
      <c r="D27" s="15"/>
      <c r="E27" s="15"/>
      <c r="F27" s="15"/>
      <c r="G27" s="15"/>
      <c r="H27" s="15"/>
      <c r="I27" s="15"/>
      <c r="J27" s="15">
        <v>1</v>
      </c>
      <c r="K27" s="15"/>
      <c r="L27" s="15"/>
      <c r="M27" s="15"/>
      <c r="N27" s="15"/>
      <c r="O27" s="15"/>
      <c r="P27" s="15"/>
      <c r="Q27">
        <v>1</v>
      </c>
      <c r="R27">
        <v>0</v>
      </c>
      <c r="S27">
        <v>0</v>
      </c>
      <c r="T27">
        <v>0</v>
      </c>
      <c r="U27">
        <v>0</v>
      </c>
      <c r="V27">
        <v>1</v>
      </c>
      <c r="W27">
        <v>1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f t="shared" si="0"/>
        <v>2</v>
      </c>
      <c r="AI27" s="2">
        <f>SUM(B27:AG27)</f>
        <v>4</v>
      </c>
      <c r="AJ27" s="3">
        <f>AH27*AJ$43+AJ$42*Q27+AJ$44*C27+AJ$45*B27</f>
        <v>2.1</v>
      </c>
      <c r="AK27" s="5">
        <v>47</v>
      </c>
      <c r="AL27" s="5">
        <v>39</v>
      </c>
      <c r="AM27">
        <v>7</v>
      </c>
      <c r="AN27">
        <v>0</v>
      </c>
      <c r="AO27">
        <f>IF(Tabelle1[[#This Row],[Gewichtet]]&gt;=AJ$39,1,0)</f>
        <v>0</v>
      </c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</row>
    <row r="28" spans="1:54" x14ac:dyDescent="0.25">
      <c r="A28">
        <f t="shared" si="1"/>
        <v>2016</v>
      </c>
      <c r="B28">
        <v>0</v>
      </c>
      <c r="C28">
        <v>0</v>
      </c>
      <c r="D28" s="15">
        <v>1</v>
      </c>
      <c r="E28" s="15"/>
      <c r="F28" s="15"/>
      <c r="G28" s="15"/>
      <c r="H28" s="15"/>
      <c r="I28" s="15">
        <v>1</v>
      </c>
      <c r="J28" s="15"/>
      <c r="K28" s="15"/>
      <c r="L28" s="15"/>
      <c r="M28" s="15"/>
      <c r="N28" s="15"/>
      <c r="O28" s="15"/>
      <c r="P28" s="15"/>
      <c r="Q28">
        <v>2</v>
      </c>
      <c r="R28">
        <v>1</v>
      </c>
      <c r="S28">
        <v>0</v>
      </c>
      <c r="T28">
        <v>1</v>
      </c>
      <c r="U28">
        <v>0</v>
      </c>
      <c r="V28">
        <v>0</v>
      </c>
      <c r="W28">
        <v>0</v>
      </c>
      <c r="X28">
        <v>0</v>
      </c>
      <c r="Y28">
        <v>1</v>
      </c>
      <c r="Z28">
        <v>0</v>
      </c>
      <c r="AA28">
        <v>0</v>
      </c>
      <c r="AB28">
        <v>1</v>
      </c>
      <c r="AC28">
        <v>0</v>
      </c>
      <c r="AD28">
        <v>0</v>
      </c>
      <c r="AE28">
        <v>1</v>
      </c>
      <c r="AF28">
        <v>0</v>
      </c>
      <c r="AG28">
        <v>0</v>
      </c>
      <c r="AH28">
        <f t="shared" si="0"/>
        <v>5</v>
      </c>
      <c r="AI28" s="2">
        <f>SUM(B28:AG28)</f>
        <v>9</v>
      </c>
      <c r="AJ28" s="3">
        <f>AH28*AJ$43+AJ$42*Q28+AJ$44*C28+AJ$45*B28</f>
        <v>5.2</v>
      </c>
      <c r="AK28" s="5">
        <v>14</v>
      </c>
      <c r="AL28" s="5">
        <v>38</v>
      </c>
      <c r="AM28">
        <v>7</v>
      </c>
      <c r="AN28">
        <v>0</v>
      </c>
      <c r="AO28">
        <f>IF(Tabelle1[[#This Row],[Gewichtet]]&gt;=AJ$39,1,0)</f>
        <v>1</v>
      </c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 x14ac:dyDescent="0.25">
      <c r="A29">
        <f t="shared" si="1"/>
        <v>2017</v>
      </c>
      <c r="B29">
        <v>0</v>
      </c>
      <c r="C29">
        <v>1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</v>
      </c>
      <c r="AA29">
        <v>1</v>
      </c>
      <c r="AB29">
        <v>0</v>
      </c>
      <c r="AC29">
        <v>1</v>
      </c>
      <c r="AD29">
        <v>0</v>
      </c>
      <c r="AE29">
        <v>0</v>
      </c>
      <c r="AF29">
        <v>1</v>
      </c>
      <c r="AG29">
        <v>0</v>
      </c>
      <c r="AH29">
        <f t="shared" si="0"/>
        <v>4</v>
      </c>
      <c r="AI29" s="2">
        <f>SUM(B29:AG29)</f>
        <v>5</v>
      </c>
      <c r="AJ29" s="3">
        <f>AH29*AJ$43+AJ$42*Q29+AJ$44*C29+AJ$45*B29</f>
        <v>7</v>
      </c>
      <c r="AK29" s="5">
        <v>88</v>
      </c>
      <c r="AL29" s="5">
        <v>34</v>
      </c>
      <c r="AM29">
        <v>34</v>
      </c>
      <c r="AN29">
        <v>0</v>
      </c>
      <c r="AO29">
        <f>IF(Tabelle1[[#This Row],[Gewichtet]]&gt;=AJ$39,1,0)</f>
        <v>1</v>
      </c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</row>
    <row r="30" spans="1:54" x14ac:dyDescent="0.25">
      <c r="A30">
        <f t="shared" si="1"/>
        <v>2018</v>
      </c>
      <c r="B30">
        <v>0</v>
      </c>
      <c r="C30">
        <v>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1</v>
      </c>
      <c r="P30" s="15"/>
      <c r="Q30">
        <v>1</v>
      </c>
      <c r="R30">
        <v>0</v>
      </c>
      <c r="S30">
        <v>1</v>
      </c>
      <c r="T30">
        <v>0</v>
      </c>
      <c r="U30">
        <v>0</v>
      </c>
      <c r="V30">
        <v>0</v>
      </c>
      <c r="W30">
        <v>0</v>
      </c>
      <c r="X30">
        <v>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f t="shared" si="0"/>
        <v>2</v>
      </c>
      <c r="AI30" s="2">
        <f>SUM(B30:AG30)</f>
        <v>4</v>
      </c>
      <c r="AJ30" s="3">
        <f>AH30*AJ$43+AJ$42*Q30+AJ$44*C30+AJ$45*B30</f>
        <v>2.1</v>
      </c>
      <c r="AK30" s="5">
        <v>9</v>
      </c>
      <c r="AL30" s="5">
        <v>37</v>
      </c>
      <c r="AM30">
        <v>4</v>
      </c>
      <c r="AN30">
        <v>0</v>
      </c>
      <c r="AO30">
        <f>IF(Tabelle1[[#This Row],[Gewichtet]]&gt;=AJ$39,1,0)</f>
        <v>0</v>
      </c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 x14ac:dyDescent="0.25">
      <c r="A31">
        <f t="shared" si="1"/>
        <v>2019</v>
      </c>
      <c r="B31">
        <v>1</v>
      </c>
      <c r="C31">
        <v>0</v>
      </c>
      <c r="D31" s="15"/>
      <c r="E31" s="15">
        <v>1</v>
      </c>
      <c r="F31" s="15"/>
      <c r="G31" s="15">
        <v>1</v>
      </c>
      <c r="H31" s="15">
        <v>1</v>
      </c>
      <c r="I31" s="15"/>
      <c r="J31" s="15"/>
      <c r="K31" s="15">
        <v>1</v>
      </c>
      <c r="L31" s="15">
        <v>1</v>
      </c>
      <c r="M31" s="15">
        <v>1</v>
      </c>
      <c r="N31" s="15">
        <v>1</v>
      </c>
      <c r="O31" s="15"/>
      <c r="P31" s="15">
        <v>1</v>
      </c>
      <c r="Q31">
        <v>8</v>
      </c>
      <c r="R31">
        <v>0</v>
      </c>
      <c r="S31">
        <v>0</v>
      </c>
      <c r="T31">
        <v>0</v>
      </c>
      <c r="U31">
        <v>1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>
        <v>0</v>
      </c>
      <c r="AG31">
        <v>1</v>
      </c>
      <c r="AH31">
        <f t="shared" si="0"/>
        <v>4</v>
      </c>
      <c r="AI31" s="2">
        <f>SUM(B31:AG31)</f>
        <v>21</v>
      </c>
      <c r="AJ31" s="3">
        <f>AH31*AJ$43+AJ$42*Q31+AJ$44*C31+AJ$45*B31</f>
        <v>6.8</v>
      </c>
      <c r="AK31" s="5">
        <v>12</v>
      </c>
      <c r="AL31" s="5">
        <v>37</v>
      </c>
      <c r="AM31">
        <v>12</v>
      </c>
      <c r="AN31">
        <v>0</v>
      </c>
      <c r="AO31">
        <f>IF(Tabelle1[[#This Row],[Gewichtet]]&gt;=AJ$39,1,0)</f>
        <v>1</v>
      </c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</row>
    <row r="32" spans="1:54" x14ac:dyDescent="0.25">
      <c r="A32">
        <f t="shared" si="1"/>
        <v>2020</v>
      </c>
      <c r="B32">
        <v>0</v>
      </c>
      <c r="C32">
        <v>0</v>
      </c>
      <c r="D32" s="15"/>
      <c r="E32" s="15"/>
      <c r="F32" s="15">
        <v>1</v>
      </c>
      <c r="G32" s="15"/>
      <c r="H32" s="15"/>
      <c r="I32" s="15"/>
      <c r="J32" s="15">
        <v>1</v>
      </c>
      <c r="K32" s="15"/>
      <c r="L32" s="15"/>
      <c r="M32" s="15"/>
      <c r="N32" s="15"/>
      <c r="O32" s="15"/>
      <c r="P32" s="15"/>
      <c r="Q32">
        <v>2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f t="shared" si="0"/>
        <v>1</v>
      </c>
      <c r="AI32" s="2">
        <f>SUM(B32:AG32)</f>
        <v>5</v>
      </c>
      <c r="AJ32" s="3">
        <f>AH32*AJ$43+AJ$42*Q32+AJ$44*C32+AJ$45*B32</f>
        <v>1.2</v>
      </c>
      <c r="AK32" s="5">
        <v>11</v>
      </c>
      <c r="AL32" s="5">
        <v>43</v>
      </c>
      <c r="AM32">
        <v>33</v>
      </c>
      <c r="AN32">
        <v>0</v>
      </c>
      <c r="AO32">
        <f>IF(Tabelle1[[#This Row],[Gewichtet]]&gt;=AJ$39,1,0)</f>
        <v>0</v>
      </c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x14ac:dyDescent="0.25">
      <c r="A33">
        <f t="shared" si="1"/>
        <v>2021</v>
      </c>
      <c r="B33">
        <v>0</v>
      </c>
      <c r="C33">
        <v>1</v>
      </c>
      <c r="D33" s="15">
        <v>1</v>
      </c>
      <c r="E33" s="15"/>
      <c r="F33" s="15"/>
      <c r="G33" s="15"/>
      <c r="H33" s="15"/>
      <c r="I33" s="15">
        <v>1</v>
      </c>
      <c r="J33" s="15"/>
      <c r="K33" s="15"/>
      <c r="L33" s="15"/>
      <c r="M33" s="15"/>
      <c r="N33" s="15"/>
      <c r="O33" s="15"/>
      <c r="P33" s="15"/>
      <c r="Q33">
        <v>2</v>
      </c>
      <c r="R33">
        <v>1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1</v>
      </c>
      <c r="Z33">
        <v>0</v>
      </c>
      <c r="AA33">
        <v>0</v>
      </c>
      <c r="AB33">
        <v>1</v>
      </c>
      <c r="AC33">
        <v>0</v>
      </c>
      <c r="AD33">
        <v>0</v>
      </c>
      <c r="AE33">
        <v>1</v>
      </c>
      <c r="AF33">
        <v>0</v>
      </c>
      <c r="AG33">
        <v>1</v>
      </c>
      <c r="AH33">
        <f t="shared" si="0"/>
        <v>6</v>
      </c>
      <c r="AI33" s="2">
        <f>SUM(B33:AG33)</f>
        <v>11</v>
      </c>
      <c r="AJ33" s="3">
        <f>AH33*AJ$43+AJ$42*Q33+AJ$44*C33+AJ$45*B33</f>
        <v>9.1999999999999993</v>
      </c>
      <c r="AK33" s="5"/>
      <c r="AL33" s="5"/>
      <c r="AM33">
        <v>78</v>
      </c>
      <c r="AN33">
        <v>1</v>
      </c>
      <c r="AO33">
        <f>IF(Tabelle1[[#This Row],[Gewichtet]]&gt;=AJ$39,1,0)</f>
        <v>1</v>
      </c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</row>
    <row r="34" spans="1:54" x14ac:dyDescent="0.25">
      <c r="AH34">
        <f>AVERAGE(Tabelle1[Landtagswahlen])</f>
        <v>3.75</v>
      </c>
      <c r="AI34">
        <f>AVERAGE(Tabelle1[alle Parlamente])</f>
        <v>9.75</v>
      </c>
    </row>
    <row r="35" spans="1:54" x14ac:dyDescent="0.25">
      <c r="B35" t="s">
        <v>33</v>
      </c>
    </row>
    <row r="36" spans="1:54" x14ac:dyDescent="0.25">
      <c r="B36" t="s">
        <v>19</v>
      </c>
    </row>
    <row r="37" spans="1:54" x14ac:dyDescent="0.25">
      <c r="A37" s="4"/>
      <c r="B37" s="4"/>
    </row>
    <row r="38" spans="1:54" ht="15.75" thickBot="1" x14ac:dyDescent="0.3">
      <c r="A38" s="18"/>
      <c r="B38" s="4"/>
    </row>
    <row r="39" spans="1:54" ht="15.75" thickBot="1" x14ac:dyDescent="0.3">
      <c r="A39" s="4"/>
      <c r="B39" s="4"/>
      <c r="AI39" t="s">
        <v>32</v>
      </c>
      <c r="AJ39" s="16">
        <v>5</v>
      </c>
    </row>
    <row r="40" spans="1:54" x14ac:dyDescent="0.25">
      <c r="A40" s="4"/>
      <c r="B40" s="4"/>
    </row>
    <row r="41" spans="1:54" x14ac:dyDescent="0.25">
      <c r="A41" s="18"/>
      <c r="B41" s="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I41" s="17" t="s">
        <v>28</v>
      </c>
      <c r="AJ41" s="17"/>
    </row>
    <row r="42" spans="1:54" x14ac:dyDescent="0.25">
      <c r="A42" s="4"/>
      <c r="B42" s="4"/>
      <c r="AI42" s="12" t="s">
        <v>29</v>
      </c>
      <c r="AJ42" s="19">
        <v>0.1</v>
      </c>
    </row>
    <row r="43" spans="1:54" x14ac:dyDescent="0.25">
      <c r="AI43" s="12" t="s">
        <v>30</v>
      </c>
      <c r="AJ43" s="19">
        <v>1</v>
      </c>
    </row>
    <row r="44" spans="1:54" x14ac:dyDescent="0.25">
      <c r="AI44" s="12" t="s">
        <v>0</v>
      </c>
      <c r="AJ44" s="19">
        <v>3</v>
      </c>
    </row>
    <row r="45" spans="1:54" x14ac:dyDescent="0.25">
      <c r="AI45" s="12" t="s">
        <v>31</v>
      </c>
      <c r="AJ45" s="19">
        <v>2</v>
      </c>
    </row>
  </sheetData>
  <mergeCells count="1">
    <mergeCell ref="AI41:AJ41"/>
  </mergeCells>
  <phoneticPr fontId="1" type="noConversion"/>
  <conditionalFormatting sqref="AL2:AL3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C33 Q2:AG3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:AI3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2:AK3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2:AN3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2:AM3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2:AH3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2:AJ33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2:AO3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  <ignoredErrors>
    <ignoredError sqref="AJ2:AJ33 AO2:AO33" calculatedColumn="1"/>
    <ignoredError sqref="AH2:AI33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Crass</dc:creator>
  <cp:lastModifiedBy>Michael Crass</cp:lastModifiedBy>
  <dcterms:created xsi:type="dcterms:W3CDTF">2021-03-11T11:18:39Z</dcterms:created>
  <dcterms:modified xsi:type="dcterms:W3CDTF">2021-03-11T18:16:17Z</dcterms:modified>
</cp:coreProperties>
</file>